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0455" windowHeight="7905" tabRatio="446"/>
  </bookViews>
  <sheets>
    <sheet name="Fondo 2018" sheetId="8" r:id="rId1"/>
    <sheet name="Calcolo limite" sheetId="6" r:id="rId2"/>
  </sheets>
  <definedNames>
    <definedName name="OLE_LINK2">#N/A</definedName>
  </definedNames>
  <calcPr calcId="125725"/>
</workbook>
</file>

<file path=xl/calcChain.xml><?xml version="1.0" encoding="utf-8"?>
<calcChain xmlns="http://schemas.openxmlformats.org/spreadsheetml/2006/main">
  <c r="E2" i="6"/>
  <c r="B18" i="8"/>
  <c r="B32"/>
  <c r="C9" i="6"/>
  <c r="E9" s="1"/>
  <c r="E12"/>
  <c r="E11"/>
  <c r="E10"/>
  <c r="E5"/>
  <c r="E4"/>
  <c r="E3"/>
  <c r="E6"/>
  <c r="B78" i="8"/>
  <c r="B77"/>
  <c r="B43"/>
  <c r="B47"/>
  <c r="B29"/>
  <c r="B55"/>
  <c r="B69"/>
  <c r="B75"/>
  <c r="B82"/>
  <c r="A15" i="6" l="1"/>
  <c r="E13"/>
  <c r="B15" s="1"/>
  <c r="B33" i="8" s="1"/>
  <c r="B46" s="1"/>
  <c r="B48" s="1"/>
  <c r="B81" s="1"/>
  <c r="B83" s="1"/>
  <c r="C15" i="6" l="1"/>
</calcChain>
</file>

<file path=xl/sharedStrings.xml><?xml version="1.0" encoding="utf-8"?>
<sst xmlns="http://schemas.openxmlformats.org/spreadsheetml/2006/main" count="101" uniqueCount="88">
  <si>
    <t>IMPORTI</t>
  </si>
  <si>
    <t>UTILIZZO RISORSE VARIABILI</t>
  </si>
  <si>
    <t>RIEPILOGO GENERALE</t>
  </si>
  <si>
    <t>TOTALE UTILIZZO</t>
  </si>
  <si>
    <t>DISPONIBILITA'</t>
  </si>
  <si>
    <t>RISORSE CHE NON TRANSITANO NEL FONDO</t>
  </si>
  <si>
    <t>TOTALE RISORSE DISPONIBILI</t>
  </si>
  <si>
    <t>FONTI DI FINANZIAMENTO STABILI</t>
  </si>
  <si>
    <t>SOMMA RISORSE STABILI</t>
  </si>
  <si>
    <t>FONTI DI FINANZIAMENTO VARIABILI NON SOGGETTE AL LIMITE</t>
  </si>
  <si>
    <t>SOMMA RISORSE VARIABILI NON SOGGETTE AL LIMITE</t>
  </si>
  <si>
    <t>SOMMA RISORSE VARIABILI SOGGETTE AL LIMITE</t>
  </si>
  <si>
    <t>FONTI DI FINANZIAMENTO VARIABILI SOGGETTE AL LIMITE</t>
  </si>
  <si>
    <t>TOTALE PARZIALE RISORSE DISPONIBILI PER IL FONDO SALARIO ACCESSORIO</t>
  </si>
  <si>
    <t>UTILIZZO RISORSE STABILI</t>
  </si>
  <si>
    <t>SOMMA UTILIZZO RISORSE STABILI</t>
  </si>
  <si>
    <t>SOMMA UTILIZZO RISORSE VARIABILI</t>
  </si>
  <si>
    <t>RIEPILOGO PARZIALE</t>
  </si>
  <si>
    <t>taglio</t>
  </si>
  <si>
    <t>quantificazione fondo anno corrente</t>
  </si>
  <si>
    <t>calcolo eventuale decurtazione anno 2018</t>
  </si>
  <si>
    <t>Fondo lavoro straordinario  (ART. 14 CCNL 01.04.1999)</t>
  </si>
  <si>
    <t>Verifica destinazione prevalente dei trattamenti economici all'art. 68 c. 3 riferito al c. 2 lett. a), b), c), d), e) e f)</t>
  </si>
  <si>
    <t>Verifica destinazione almeno del 30% dei trattamenti economici all'art. 68 c. 3 riferito al c. 2 lett. a)</t>
  </si>
  <si>
    <t>fondo salario accessorio</t>
  </si>
  <si>
    <t>fondo posizioni organizzative</t>
  </si>
  <si>
    <t>fondo dirigenza</t>
  </si>
  <si>
    <t>maggiorazione posizione e risultato segretario</t>
  </si>
  <si>
    <t>ammontare salario accessorio 2016</t>
  </si>
  <si>
    <t>calcolo limite salario accessorio 2016</t>
  </si>
  <si>
    <t>fondo posizioni organizzative e alte professionalità</t>
  </si>
  <si>
    <t>ammontare salario accessorio anno corrente</t>
  </si>
  <si>
    <t>fondo definitivo anno corrente</t>
  </si>
  <si>
    <t>Totale parziale risorse disponibili per il fondo anno corrente ai fini del confronto con il tetto complessivo del salario accessorio dell'anno 2016</t>
  </si>
  <si>
    <t>Fondo posizioni organizzative e risultato</t>
  </si>
  <si>
    <r>
      <t xml:space="preserve">Art. 67 del CCNL del 21.05.2018 c. 1 </t>
    </r>
    <r>
      <rPr>
        <sz val="10"/>
        <color indexed="8"/>
        <rFont val="Calibri"/>
        <family val="2"/>
      </rPr>
      <t>Unico importo del fondo del salario accessorio consolidato all'anno 2017.</t>
    </r>
  </si>
  <si>
    <r>
      <t xml:space="preserve">Art. 67 del CCNL del 21.05.2018 c. 1 </t>
    </r>
    <r>
      <rPr>
        <sz val="10"/>
        <color indexed="8"/>
        <rFont val="Calibri"/>
        <family val="2"/>
      </rPr>
      <t>Alte professionalità 0,20% monte salari 2001, esclusa la quota relativa all dirigenza, nel caso in cui tali risorse non siano state utilizzate (da inserire solo se l'importo annuale non è stato già ricompreso nell'unico importo storicizzato).</t>
    </r>
  </si>
  <si>
    <r>
      <rPr>
        <b/>
        <sz val="10"/>
        <color indexed="8"/>
        <rFont val="Calibri"/>
        <family val="2"/>
      </rPr>
      <t>Art. 67 del CCNL del 21.05.2018 c. 2 lett. d)</t>
    </r>
    <r>
      <rPr>
        <sz val="10"/>
        <color indexed="8"/>
        <rFont val="Calibri"/>
        <family val="2"/>
      </rPr>
      <t xml:space="preserve"> Eventuali risorse riassorbite ai sensi dell’art. 2, comma 3 del decreto legislativo 30 marzo 2001, n. 165/2001 (trattamenti economici più favorevoli in godimento).</t>
    </r>
  </si>
  <si>
    <r>
      <rPr>
        <b/>
        <sz val="10"/>
        <color indexed="8"/>
        <rFont val="Calibri"/>
        <family val="2"/>
      </rPr>
      <t xml:space="preserve">Art. 15 del CCNL 1/4/1999 c. 1 lett. l) - art. 67 del CCNL del 21.05.2018 c. 2 lett. e) </t>
    </r>
    <r>
      <rPr>
        <sz val="10"/>
        <color indexed="8"/>
        <rFont val="Calibri"/>
        <family val="2"/>
      </rPr>
      <t>Somme connesse al trattamento economico accessorio del personale trasferito agli enti del comparto a seguito processi di decentramento e delega di funzioni.</t>
    </r>
  </si>
  <si>
    <r>
      <t xml:space="preserve">Art. 15 del CCNL 1/4/1999 c. 1 lett. i) - art. 67 del CCNL del 21.05.2018 c. 2 lett. f) </t>
    </r>
    <r>
      <rPr>
        <sz val="10"/>
        <color indexed="8"/>
        <rFont val="Calibri"/>
        <family val="2"/>
      </rPr>
      <t>Per le Regioni, quota minori oneri dalla riduzione stabile di posti in organico qualifica dirigenziale, fino a 0,2% monte salari della stessa dirigenza, da destinare al fondo di cui all’art. 17, c. 2, lett. c); sono fatti salvi gli accordi di miglior favore.</t>
    </r>
  </si>
  <si>
    <r>
      <t>Art. 14 del CCNL 1/4/1999 c. 3</t>
    </r>
    <r>
      <rPr>
        <sz val="10"/>
        <color indexed="8"/>
        <rFont val="Calibri"/>
        <family val="2"/>
      </rPr>
      <t xml:space="preserve"> </t>
    </r>
    <r>
      <rPr>
        <b/>
        <sz val="10"/>
        <color indexed="8"/>
        <rFont val="Calibri"/>
        <family val="2"/>
      </rPr>
      <t>- art. 67 del CCNL del 21.05.2018 c. 2 lett. g)</t>
    </r>
    <r>
      <rPr>
        <sz val="10"/>
        <color indexed="8"/>
        <rFont val="Calibri"/>
        <family val="2"/>
      </rPr>
      <t xml:space="preserve"> Riduzione stabile dello straordinario.</t>
    </r>
  </si>
  <si>
    <r>
      <rPr>
        <b/>
        <sz val="10"/>
        <color indexed="8"/>
        <rFont val="Calibri"/>
        <family val="2"/>
      </rPr>
      <t>Art. 15 del CCNL 1/4/199 c. 5 - art. 67 del CCNL del 21.05.2018 c. 2 lett. h)</t>
    </r>
    <r>
      <rPr>
        <sz val="10"/>
        <color indexed="8"/>
        <rFont val="Calibri"/>
        <family val="2"/>
      </rPr>
      <t xml:space="preserve"> Incrementi per gli effetti derivanti dall’incremento delle dotazioni organiche.</t>
    </r>
  </si>
  <si>
    <r>
      <rPr>
        <b/>
        <sz val="10"/>
        <color indexed="8"/>
        <rFont val="Calibri"/>
        <family val="2"/>
      </rPr>
      <t>Eventuale taglio del fondo storicizzato</t>
    </r>
    <r>
      <rPr>
        <sz val="10"/>
        <color indexed="8"/>
        <rFont val="Calibri"/>
        <family val="2"/>
      </rPr>
      <t xml:space="preserve"> - Art. 9 comma 2 bis D.L. n.78/2010 convertito in L.122/2010 Per il triennio 2011/2013 il tetto dei fondi per le risorse decentrate dei dipendenti e dei dirigenti non può superare quello del 2010 ed è ridotto automaticamente in proporzione alla riduzione del personale in servizio e s.m.i. da sottrarre (da inserire solo se l'importo annuale non è stato già ricompreso nell'unico importo storicizzato).</t>
    </r>
  </si>
  <si>
    <r>
      <rPr>
        <b/>
        <sz val="10"/>
        <color indexed="8"/>
        <rFont val="Calibri"/>
        <family val="2"/>
      </rPr>
      <t>Eventuali riduzioni del fondo</t>
    </r>
    <r>
      <rPr>
        <sz val="10"/>
        <color indexed="8"/>
        <rFont val="Calibri"/>
        <family val="2"/>
      </rPr>
      <t xml:space="preserve"> per personale ATA, posizioni organizzative, processi di esternalizzazione o trasferimento di personale</t>
    </r>
  </si>
  <si>
    <r>
      <rPr>
        <b/>
        <sz val="10"/>
        <color indexed="8"/>
        <rFont val="Calibri"/>
        <family val="2"/>
      </rPr>
      <t xml:space="preserve">Art. 67 c. 1 CCNL 21.05.2018 </t>
    </r>
    <r>
      <rPr>
        <sz val="10"/>
        <color indexed="8"/>
        <rFont val="Calibri"/>
        <family val="2"/>
      </rPr>
      <t>decurtazione fondo posizioni organizzative e risultato per gli enti con la dirigenza.</t>
    </r>
  </si>
  <si>
    <r>
      <rPr>
        <b/>
        <sz val="10"/>
        <color indexed="8"/>
        <rFont val="Calibri"/>
        <family val="2"/>
      </rPr>
      <t xml:space="preserve">Art. 67 c. 1 CCNL 21.05.2018 </t>
    </r>
    <r>
      <rPr>
        <sz val="10"/>
        <color indexed="8"/>
        <rFont val="Calibri"/>
        <family val="2"/>
      </rPr>
      <t>decurtazione fondo alte professionalità e risultato per gli enti con la dirigenza.</t>
    </r>
  </si>
  <si>
    <r>
      <rPr>
        <b/>
        <sz val="10"/>
        <color indexed="8"/>
        <rFont val="Calibri"/>
        <family val="2"/>
      </rPr>
      <t>Art. 15 del CCNL 1\4/1999 c. 1 lett. d) - Art. 67 del CCNL del 21.02.2018 c. 3 lett. a)</t>
    </r>
    <r>
      <rPr>
        <sz val="10"/>
        <color indexed="8"/>
        <rFont val="Calibri"/>
        <family val="2"/>
      </rPr>
      <t xml:space="preserve"> Somme derivanti dall’attuazione dell’art. 43, L. 449/1997 (contratti di  sponsorizzazione – convenzioni – contributi dell’utenza già esistenti).</t>
    </r>
  </si>
  <si>
    <r>
      <rPr>
        <b/>
        <sz val="10"/>
        <rFont val="Calibri"/>
        <family val="2"/>
      </rPr>
      <t xml:space="preserve">Art. 4 del CCNL del 5/10/2001 c. 3), art. 15 c. 1 lett. k) CCNL 01.041999 - art. 67 del CCNL del 21.02.2018 c. 3 lett. c) </t>
    </r>
    <r>
      <rPr>
        <sz val="10"/>
        <rFont val="Calibri"/>
        <family val="2"/>
      </rPr>
      <t>Ricomprende sia le risorse derivanti dalla applicazione dell’art. 3, comma 57 della legge n. 662 del 1996 e dall’art. 59, comma 1, lett. p) del D. Lgs.n.446 del 1997 (recupero evasione ICI), sia le ulteriori risorse correlate agli effetti applicativi dell’art. 12, comma 1, lett. b) del D.L. n. 437 del 1996, convertito nella legge n. 556 del 1996.</t>
    </r>
  </si>
  <si>
    <r>
      <rPr>
        <b/>
        <sz val="10"/>
        <color indexed="8"/>
        <rFont val="Calibri"/>
        <family val="2"/>
      </rPr>
      <t>Art. 4 del CCNL 5/10/2001 c. 2</t>
    </r>
    <r>
      <rPr>
        <sz val="10"/>
        <color indexed="8"/>
        <rFont val="Calibri"/>
        <family val="2"/>
      </rPr>
      <t xml:space="preserve"> </t>
    </r>
    <r>
      <rPr>
        <b/>
        <sz val="10"/>
        <color indexed="8"/>
        <rFont val="Calibri"/>
        <family val="2"/>
      </rPr>
      <t>- art. 67 del CCNL del 21.02.2018 c. 3 lett. d)</t>
    </r>
    <r>
      <rPr>
        <sz val="10"/>
        <color indexed="8"/>
        <rFont val="Calibri"/>
        <family val="2"/>
      </rPr>
      <t xml:space="preserve"> Integrazione risorse dell’importo mensile residuo della retribuzione individuale di anzianità e degli assegni ad personam in godimento da parte del personale comunque cessato nell'anno in corso.</t>
    </r>
  </si>
  <si>
    <r>
      <rPr>
        <b/>
        <sz val="10"/>
        <color indexed="8"/>
        <rFont val="Calibri"/>
        <family val="2"/>
      </rPr>
      <t xml:space="preserve">Art. 54 CCNL 14/9/2000 - Art. 67 del CCNL del 21.02.2018 c. 3 lett. f) </t>
    </r>
    <r>
      <rPr>
        <sz val="10"/>
        <color indexed="8"/>
        <rFont val="Calibri"/>
        <family val="2"/>
      </rPr>
      <t>Quota parte rimborso spese per notificazione atti dell’amministrazione finanziaria (messi notificatori).</t>
    </r>
  </si>
  <si>
    <r>
      <rPr>
        <b/>
        <sz val="10"/>
        <color indexed="8"/>
        <rFont val="Calibri"/>
        <family val="2"/>
      </rPr>
      <t xml:space="preserve">Art. 67 del CCNL del 21.02.2018 c. 3 lett. g) </t>
    </r>
    <r>
      <rPr>
        <sz val="10"/>
        <color indexed="8"/>
        <rFont val="Calibri"/>
        <family val="2"/>
      </rPr>
      <t>Risorse destinate ai trattamenti accessori personale delle case da gioco.</t>
    </r>
  </si>
  <si>
    <r>
      <rPr>
        <b/>
        <sz val="10"/>
        <color indexed="8"/>
        <rFont val="Calibri"/>
        <family val="2"/>
      </rPr>
      <t>Art. 15 del CCNL 01.04.1999 c. 2 - art. 67 del CCNL del 21.02.2018 c. 3 lett. h)</t>
    </r>
    <r>
      <rPr>
        <sz val="10"/>
        <color indexed="8"/>
        <rFont val="Calibri"/>
        <family val="2"/>
      </rPr>
      <t xml:space="preserve"> In sede di contrattazione decentrata, verificata nel bilancio la capacità di spesa, una integrazione, dal 1/4/1999, delle risorse di cui al comma 1, fino all’1,2% su base annua, del monte salari dell’anno 1997, esclusa la quota  relativa alla dirigenza.</t>
    </r>
  </si>
  <si>
    <r>
      <rPr>
        <b/>
        <sz val="10"/>
        <color indexed="8"/>
        <rFont val="Calibri"/>
        <family val="2"/>
      </rPr>
      <t>Art. 15 CCNL 01.04.1999 c. 5 - art. 67 del CCNL del 21.02.2018 c. 3 lett. i)</t>
    </r>
    <r>
      <rPr>
        <sz val="10"/>
        <color indexed="8"/>
        <rFont val="Calibri"/>
        <family val="2"/>
      </rPr>
      <t xml:space="preserve"> Per il raggiungimento di obiettivi dell'ente anche di mantenimento.</t>
    </r>
  </si>
  <si>
    <r>
      <rPr>
        <b/>
        <sz val="10"/>
        <color indexed="8"/>
        <rFont val="Calibri"/>
        <family val="2"/>
      </rPr>
      <t xml:space="preserve">Art. 67 del CCNL del 21.02.2018 c. 3 lett. k) </t>
    </r>
    <r>
      <rPr>
        <sz val="10"/>
        <color indexed="8"/>
        <rFont val="Calibri"/>
        <family val="2"/>
      </rPr>
      <t>Integrazione all'art. 62 del CCNL del 21.02.2018 c. 2 lett. e) somme connesse al trattamento economico accessorio del personale trasferito agli enti del comparto a seguito processi di decentramento e delega di funzioni.</t>
    </r>
  </si>
  <si>
    <r>
      <rPr>
        <b/>
        <sz val="10"/>
        <color indexed="8"/>
        <rFont val="Calibri"/>
        <family val="2"/>
      </rPr>
      <t>Art. 15 del CCNL 1\4/1999 c. 1 lett. d) - Art. 67 del CCNL del 21.02.2018 c. 3 lett. a)</t>
    </r>
    <r>
      <rPr>
        <sz val="10"/>
        <color indexed="8"/>
        <rFont val="Calibri"/>
        <family val="2"/>
      </rPr>
      <t xml:space="preserve"> Somme derivanti dall’attuazione dell’art. 43, L. 449/1997 (contratti di nuove sponsorizzazione – convenzioni – contributi dell’utenza).</t>
    </r>
  </si>
  <si>
    <r>
      <rPr>
        <b/>
        <sz val="10"/>
        <color indexed="8"/>
        <rFont val="Calibri"/>
        <family val="2"/>
      </rPr>
      <t>ART. 15 c. 1 lett. K), ART. 16, COMMI 4, 5 e 6 DL 98/2011 - Art. 67 del CCNL del 21.02.2018 c. 3 lett. b)</t>
    </r>
    <r>
      <rPr>
        <sz val="10"/>
        <color indexed="8"/>
        <rFont val="Calibri"/>
        <family val="2"/>
      </rPr>
      <t xml:space="preserve"> Piani di razionalizzazione e riqualificazione della spesa</t>
    </r>
  </si>
  <si>
    <r>
      <rPr>
        <b/>
        <sz val="10"/>
        <color indexed="8"/>
        <rFont val="Calibri"/>
        <family val="2"/>
      </rPr>
      <t xml:space="preserve">Art. 15 c.1 lett. k) CCNL 1998-2001 - art. 67 del CCNL del 21.02.2018 c. 3 lett. c) </t>
    </r>
    <r>
      <rPr>
        <sz val="10"/>
        <color indexed="8"/>
        <rFont val="Calibri"/>
        <family val="2"/>
      </rPr>
      <t>Incentivi per funzioni tecniche, art. 113 dlgs 50/2016, art. 76 dlgs 56/2017.</t>
    </r>
  </si>
  <si>
    <r>
      <rPr>
        <b/>
        <sz val="10"/>
        <color indexed="8"/>
        <rFont val="Calibri"/>
        <family val="2"/>
      </rPr>
      <t>ART. 27 CCNL 14.09.2000</t>
    </r>
    <r>
      <rPr>
        <sz val="10"/>
        <color indexed="8"/>
        <rFont val="Calibri"/>
        <family val="2"/>
      </rPr>
      <t xml:space="preserve"> </t>
    </r>
    <r>
      <rPr>
        <b/>
        <sz val="10"/>
        <color indexed="8"/>
        <rFont val="Calibri"/>
        <family val="2"/>
      </rPr>
      <t>- art. 67 del CCNL del 21.02.2018 c. 3 lett. c)</t>
    </r>
    <r>
      <rPr>
        <sz val="10"/>
        <color indexed="8"/>
        <rFont val="Calibri"/>
        <family val="2"/>
      </rPr>
      <t xml:space="preserve"> Incentivi avvocatura interna </t>
    </r>
  </si>
  <si>
    <r>
      <rPr>
        <b/>
        <sz val="10"/>
        <color indexed="8"/>
        <rFont val="Calibri"/>
        <family val="2"/>
      </rPr>
      <t xml:space="preserve">Art. 15, comma 1, del CCNL 1\4/1999 lett. m) - Art. 67 del CCNL del 21.02.2018 c. 3 lett. e) </t>
    </r>
    <r>
      <rPr>
        <sz val="10"/>
        <color indexed="8"/>
        <rFont val="Calibri"/>
        <family val="2"/>
      </rPr>
      <t>Eventuali risparmi derivanti dalla applicazione della disciplina dello straordinario di cui all’art. 14.</t>
    </r>
  </si>
  <si>
    <r>
      <rPr>
        <b/>
        <sz val="10"/>
        <color indexed="8"/>
        <rFont val="Calibri"/>
        <family val="2"/>
      </rPr>
      <t>Art. 67 del CCNL del 21.02.2018 c. 3 lett. j)</t>
    </r>
    <r>
      <rPr>
        <sz val="10"/>
        <color indexed="8"/>
        <rFont val="Calibri"/>
        <family val="2"/>
      </rPr>
      <t xml:space="preserve"> Per le Regioni a statuto ordinario e Città Metropolitane ai sensi dell'art. 23 c. 4 del dlgs 75/2017 incremento percetuale dell'importo di cui all'art. 67 c. 1 e 2.</t>
    </r>
  </si>
  <si>
    <r>
      <rPr>
        <b/>
        <sz val="10"/>
        <color indexed="8"/>
        <rFont val="Calibri"/>
        <family val="2"/>
      </rPr>
      <t xml:space="preserve">Art. 17 c. 5 CCNL 1/4/1999 - Art. 68 c. 1 del CCNL 21.02.2018 </t>
    </r>
    <r>
      <rPr>
        <sz val="10"/>
        <color indexed="8"/>
        <rFont val="Calibri"/>
        <family val="2"/>
      </rPr>
      <t>Somme non utilizzate nell’esercizio precedente (di parte stabile)</t>
    </r>
  </si>
  <si>
    <r>
      <rPr>
        <b/>
        <sz val="10"/>
        <color indexed="8"/>
        <rFont val="Calibri"/>
        <family val="2"/>
      </rPr>
      <t>Art. 17 c. 2 lett. b) - art. 68 c. 1 CCNL 21.02.2018</t>
    </r>
    <r>
      <rPr>
        <sz val="10"/>
        <color indexed="8"/>
        <rFont val="Calibri"/>
        <family val="2"/>
      </rPr>
      <t xml:space="preserve"> Fondo per Progressioni orizzontali.</t>
    </r>
  </si>
  <si>
    <r>
      <rPr>
        <b/>
        <sz val="10"/>
        <color indexed="8"/>
        <rFont val="Calibri"/>
        <family val="2"/>
      </rPr>
      <t>Art. 33 c. 4 lett. b) e c) CCNL 22/1/2004 - art. 68 c. 1 CCNL 21.02.2018</t>
    </r>
    <r>
      <rPr>
        <sz val="10"/>
        <color indexed="8"/>
        <rFont val="Calibri"/>
        <family val="2"/>
      </rPr>
      <t xml:space="preserve"> Indennità di comparto.</t>
    </r>
  </si>
  <si>
    <r>
      <rPr>
        <b/>
        <sz val="10"/>
        <color indexed="8"/>
        <rFont val="Calibri"/>
        <family val="2"/>
      </rPr>
      <t>Art. 31 c. 7 CCNL 14.09.2000, art. 6 CCNL 05.10.2001 - art. 68 c. 1 CCNL 21.02.2018</t>
    </r>
    <r>
      <rPr>
        <sz val="10"/>
        <color indexed="8"/>
        <rFont val="Calibri"/>
        <family val="2"/>
      </rPr>
      <t xml:space="preserve"> Incremento indennità personale educativo asili nido.</t>
    </r>
  </si>
  <si>
    <r>
      <rPr>
        <b/>
        <sz val="10"/>
        <color indexed="8"/>
        <rFont val="Calibri"/>
        <family val="2"/>
      </rPr>
      <t>Art. 37 c. 4 CCNL 06.07.1995 - art. 68 c. 1 CCNL 21.02.2018</t>
    </r>
    <r>
      <rPr>
        <sz val="10"/>
        <color indexed="8"/>
        <rFont val="Calibri"/>
        <family val="2"/>
      </rPr>
      <t xml:space="preserve"> Indennità ex VIII qualifica funzionale non titolare di posizione organizzativa.</t>
    </r>
  </si>
  <si>
    <r>
      <rPr>
        <b/>
        <sz val="10"/>
        <color indexed="8"/>
        <rFont val="Calibri"/>
        <family val="2"/>
      </rPr>
      <t>Art. 68 c. 2lett. a) CCNL 21.02.2018</t>
    </r>
    <r>
      <rPr>
        <sz val="10"/>
        <color indexed="8"/>
        <rFont val="Calibri"/>
        <family val="2"/>
      </rPr>
      <t xml:space="preserve"> Premi collegati alla performance organizzativa.</t>
    </r>
  </si>
  <si>
    <r>
      <rPr>
        <b/>
        <sz val="10"/>
        <color indexed="8"/>
        <rFont val="Calibri"/>
        <family val="2"/>
      </rPr>
      <t>Art. 68 c. 2 lett. b) CCNL 21.02.2018</t>
    </r>
    <r>
      <rPr>
        <sz val="10"/>
        <color indexed="8"/>
        <rFont val="Calibri"/>
        <family val="2"/>
      </rPr>
      <t xml:space="preserve"> Premi collegati alla performance individuale.</t>
    </r>
  </si>
  <si>
    <r>
      <rPr>
        <b/>
        <sz val="10"/>
        <color indexed="8"/>
        <rFont val="Calibri"/>
        <family val="2"/>
      </rPr>
      <t>Art. 68 c. 2 lett. c) CCNL 21.02.2018</t>
    </r>
    <r>
      <rPr>
        <sz val="10"/>
        <color indexed="8"/>
        <rFont val="Calibri"/>
        <family val="2"/>
      </rPr>
      <t xml:space="preserve"> Indennità condizioni di lavoro, disagio.</t>
    </r>
  </si>
  <si>
    <r>
      <rPr>
        <b/>
        <sz val="10"/>
        <color indexed="8"/>
        <rFont val="Calibri"/>
        <family val="2"/>
      </rPr>
      <t>Art. 68 c. 2 lett. c) CCNL 21.02.2018</t>
    </r>
    <r>
      <rPr>
        <sz val="10"/>
        <color indexed="8"/>
        <rFont val="Calibri"/>
        <family val="2"/>
      </rPr>
      <t xml:space="preserve"> Indennità condizioni di lavoro, rischio.</t>
    </r>
  </si>
  <si>
    <r>
      <rPr>
        <b/>
        <sz val="10"/>
        <color indexed="8"/>
        <rFont val="Calibri"/>
        <family val="2"/>
      </rPr>
      <t>Art. 68 c. 2 lett. c) CCNL 21.02.2018</t>
    </r>
    <r>
      <rPr>
        <sz val="10"/>
        <color indexed="8"/>
        <rFont val="Calibri"/>
        <family val="2"/>
      </rPr>
      <t xml:space="preserve"> Indennità condizioni di lavoro, maneggio valori.</t>
    </r>
  </si>
  <si>
    <r>
      <t xml:space="preserve">Art. 68 c. 2 lett. d) CCNL 21.02.2018 </t>
    </r>
    <r>
      <rPr>
        <sz val="10"/>
        <color indexed="8"/>
        <rFont val="Calibri"/>
        <family val="2"/>
      </rPr>
      <t>Indennità di turno.</t>
    </r>
  </si>
  <si>
    <r>
      <t xml:space="preserve">Art. 68 c. 2 lett. d) CCNL 21.02.2018 </t>
    </r>
    <r>
      <rPr>
        <sz val="10"/>
        <color indexed="8"/>
        <rFont val="Calibri"/>
        <family val="2"/>
      </rPr>
      <t>Indennità di reperibilità.</t>
    </r>
  </si>
  <si>
    <r>
      <t xml:space="preserve">Art. 68 c. 2 lett. d) CCNL 21.02.2018 </t>
    </r>
    <r>
      <rPr>
        <sz val="10"/>
        <color indexed="8"/>
        <rFont val="Calibri"/>
        <family val="2"/>
      </rPr>
      <t>Indennità attività prestata in giorno festivo e maggiorazione oraria.</t>
    </r>
  </si>
  <si>
    <r>
      <t xml:space="preserve">Art. 68 c. 2 lett. e) CCNL 21.02.2018, art. 70 quinquies c. 1 </t>
    </r>
    <r>
      <rPr>
        <sz val="10"/>
        <color indexed="8"/>
        <rFont val="Calibri"/>
        <family val="2"/>
      </rPr>
      <t>Compensi per specifiche responsabilità categorie A, B e C</t>
    </r>
  </si>
  <si>
    <r>
      <t xml:space="preserve">Art. 68 c. 2 lett. e) CCNL 21.02.2018, art. 70-quinquies c. 2 </t>
    </r>
    <r>
      <rPr>
        <sz val="10"/>
        <color indexed="8"/>
        <rFont val="Calibri"/>
        <family val="2"/>
      </rPr>
      <t>Compensi per ufficiale stato civile e anagrafe, archivista informatico, addetti uffici relazioni con il pubblico, formatori professionali, servizi protezione civile, messi notificatori.</t>
    </r>
  </si>
  <si>
    <r>
      <t xml:space="preserve">Art. 68 c. 2 lett. f) CCNL 21.02.2018, art. 56-sexies </t>
    </r>
    <r>
      <rPr>
        <sz val="10"/>
        <color indexed="8"/>
        <rFont val="Calibri"/>
        <family val="2"/>
      </rPr>
      <t>Indennità di funzione categorie B e C</t>
    </r>
  </si>
  <si>
    <r>
      <rPr>
        <b/>
        <sz val="10"/>
        <color indexed="8"/>
        <rFont val="Calibri"/>
        <family val="2"/>
      </rPr>
      <t>Art. 68 c. 2 lett. g) CCNL 21.02.2018</t>
    </r>
    <r>
      <rPr>
        <sz val="10"/>
        <color indexed="8"/>
        <rFont val="Calibri"/>
        <family val="2"/>
      </rPr>
      <t xml:space="preserve"> Incentivazioni  per specifiche disposizioni di legge.</t>
    </r>
  </si>
  <si>
    <r>
      <rPr>
        <b/>
        <sz val="10"/>
        <color indexed="8"/>
        <rFont val="Calibri"/>
        <family val="2"/>
      </rPr>
      <t>Art. 68 c. 2 lett. h) CCNL 21.02.2018</t>
    </r>
    <r>
      <rPr>
        <sz val="10"/>
        <color indexed="8"/>
        <rFont val="Calibri"/>
        <family val="2"/>
      </rPr>
      <t xml:space="preserve"> Compensi ai messi notificatori.</t>
    </r>
  </si>
  <si>
    <r>
      <rPr>
        <b/>
        <sz val="10"/>
        <color indexed="8"/>
        <rFont val="Calibri"/>
        <family val="2"/>
      </rPr>
      <t>Art. 68 c. 2 lett. i) CCNL 21.02.2018</t>
    </r>
    <r>
      <rPr>
        <sz val="10"/>
        <color indexed="8"/>
        <rFont val="Calibri"/>
        <family val="2"/>
      </rPr>
      <t xml:space="preserve"> Compensi al personale delle case da gioco.</t>
    </r>
  </si>
  <si>
    <r>
      <rPr>
        <b/>
        <sz val="10"/>
        <color indexed="8"/>
        <rFont val="Calibri"/>
        <family val="2"/>
      </rPr>
      <t>Art. 68 c. 2 lett. j) CCNL 21.02.2018</t>
    </r>
    <r>
      <rPr>
        <sz val="10"/>
        <color indexed="8"/>
        <rFont val="Calibri"/>
        <family val="2"/>
      </rPr>
      <t xml:space="preserve"> Progressioni economiche con decorrenza nell'anno di riferimento.</t>
    </r>
  </si>
  <si>
    <r>
      <rPr>
        <b/>
        <sz val="10"/>
        <color indexed="8"/>
        <rFont val="Calibri"/>
        <family val="2"/>
      </rPr>
      <t>ART. 27 CCNL 14.09.2000</t>
    </r>
    <r>
      <rPr>
        <sz val="10"/>
        <color indexed="8"/>
        <rFont val="Calibri"/>
        <family val="2"/>
      </rPr>
      <t xml:space="preserve"> Incentivi avvocatura interna </t>
    </r>
  </si>
  <si>
    <r>
      <rPr>
        <b/>
        <sz val="10"/>
        <color indexed="8"/>
        <rFont val="Calibri"/>
        <family val="2"/>
      </rPr>
      <t>Art. 15 c.1 lett. k) CCNL 1998-2001</t>
    </r>
    <r>
      <rPr>
        <sz val="10"/>
        <color indexed="8"/>
        <rFont val="Calibri"/>
        <family val="2"/>
      </rPr>
      <t>, art. 113 dlgs 50/2016, art. 76 dlgs 56/2017 Incentivi per funzioni tecniche.</t>
    </r>
  </si>
  <si>
    <r>
      <rPr>
        <b/>
        <sz val="10"/>
        <color indexed="8"/>
        <rFont val="Calibri"/>
        <family val="2"/>
      </rPr>
      <t>Art. 4 del CCNL 5/10/2001 c. 2</t>
    </r>
    <r>
      <rPr>
        <sz val="10"/>
        <color indexed="8"/>
        <rFont val="Calibri"/>
        <family val="2"/>
      </rPr>
      <t xml:space="preserve"> </t>
    </r>
    <r>
      <rPr>
        <b/>
        <sz val="10"/>
        <color indexed="8"/>
        <rFont val="Calibri"/>
        <family val="2"/>
      </rPr>
      <t>- art. 67 del CCNL del 21.05.2018 c. 2 lett. c)</t>
    </r>
    <r>
      <rPr>
        <sz val="10"/>
        <color indexed="8"/>
        <rFont val="Calibri"/>
        <family val="2"/>
      </rPr>
      <t xml:space="preserve"> Integrazione risorse dell’importo annuo della retribuzione individuale di anzianità e degli assegni ad personam in godimento da parte del personale comunque cessato dal servizio l'anno precedente (da inserire solo le nuove risorse che si liberano a partire dalle cessazioni verificatesi nell'anno precedente).</t>
    </r>
  </si>
  <si>
    <r>
      <t xml:space="preserve">Art. 67 del CCNL del 21.05.2018 c. 2 lett. a) </t>
    </r>
    <r>
      <rPr>
        <sz val="10"/>
        <color indexed="8"/>
        <rFont val="Calibri"/>
        <family val="2"/>
      </rPr>
      <t>Incremento di 83,20 per unità di personale in servizio al 31.12.2015 a valere dall'anno 2019 (risorse non soggette al limite).</t>
    </r>
  </si>
  <si>
    <r>
      <t xml:space="preserve">Art. 67 del CCNL del 21.05.2018 c. 2 lett. b) </t>
    </r>
    <r>
      <rPr>
        <sz val="10"/>
        <color indexed="8"/>
        <rFont val="Calibri"/>
        <family val="2"/>
      </rPr>
      <t>Incrementi stipendiali differenziali previsti dall'art. 64 per il personale in servizio (risorse non soggette al limite).</t>
    </r>
  </si>
  <si>
    <r>
      <t xml:space="preserve">Art. 23 c. 2 del dlgs 75/2017 Eventuale decurtazione annuale </t>
    </r>
    <r>
      <rPr>
        <i/>
        <sz val="10"/>
        <color indexed="8"/>
        <rFont val="Calibri"/>
        <family val="2"/>
      </rPr>
      <t>rispetto il tetto complessivo del salario accessorio dell'anno 2016</t>
    </r>
  </si>
  <si>
    <t>ART. 23 C. DLGS 75/2017: CALCOLO DEL RISPETTO DEL LIMITE DEL SALARIO ACCESSORIO ANNO 2016</t>
  </si>
  <si>
    <t>FONDO DEL SALARIO ACCESSORIO DEL COMPARTO DELLA COMUNITA' MONTANA ALTA TUSCIA LAZIALE - ANNO 2018</t>
  </si>
</sst>
</file>

<file path=xl/styles.xml><?xml version="1.0" encoding="utf-8"?>
<styleSheet xmlns="http://schemas.openxmlformats.org/spreadsheetml/2006/main">
  <numFmts count="5">
    <numFmt numFmtId="44" formatCode="_-&quot;€&quot;\ * #,##0.00_-;\-&quot;€&quot;\ * #,##0.00_-;_-&quot;€&quot;\ * &quot;-&quot;??_-;_-@_-"/>
    <numFmt numFmtId="43" formatCode="_-* #,##0.00_-;\-* #,##0.00_-;_-* &quot;-&quot;??_-;_-@_-"/>
    <numFmt numFmtId="164" formatCode="_-* #,##0.00\ _€_-;\-* #,##0.00\ _€_-;_-* &quot;-&quot;??\ _€_-;_-@_-"/>
    <numFmt numFmtId="165" formatCode="&quot; € &quot;#,##0.00\ ;&quot;-€ &quot;#,##0.00\ ;&quot; € -&quot;#\ ;@\ "/>
    <numFmt numFmtId="166" formatCode="_-[$€-410]\ * #,##0.00_-;\-[$€-410]\ * #,##0.00_-;_-[$€-410]\ * &quot;-&quot;??_-;_-@_-"/>
  </numFmts>
  <fonts count="18">
    <font>
      <sz val="10"/>
      <name val="Arial"/>
      <family val="2"/>
    </font>
    <font>
      <sz val="10"/>
      <name val="Arial"/>
    </font>
    <font>
      <sz val="11"/>
      <color indexed="8"/>
      <name val="Calibri"/>
      <family val="2"/>
    </font>
    <font>
      <b/>
      <sz val="10"/>
      <name val="Arial"/>
      <family val="2"/>
    </font>
    <font>
      <b/>
      <i/>
      <sz val="10"/>
      <name val="Arial"/>
      <family val="2"/>
    </font>
    <font>
      <sz val="10"/>
      <color indexed="8"/>
      <name val="Calibri"/>
      <family val="2"/>
    </font>
    <font>
      <b/>
      <sz val="10"/>
      <color indexed="8"/>
      <name val="Calibri"/>
      <family val="2"/>
    </font>
    <font>
      <sz val="10"/>
      <name val="Calibri"/>
      <family val="2"/>
    </font>
    <font>
      <b/>
      <sz val="10"/>
      <name val="Calibri"/>
      <family val="2"/>
    </font>
    <font>
      <i/>
      <sz val="10"/>
      <color indexed="8"/>
      <name val="Calibri"/>
      <family val="2"/>
    </font>
    <font>
      <sz val="10"/>
      <color indexed="8"/>
      <name val="Calibri"/>
      <family val="2"/>
      <scheme val="minor"/>
    </font>
    <font>
      <b/>
      <sz val="10"/>
      <color indexed="8"/>
      <name val="Calibri"/>
      <family val="2"/>
      <scheme val="minor"/>
    </font>
    <font>
      <sz val="10"/>
      <name val="Calibri"/>
      <family val="2"/>
      <scheme val="minor"/>
    </font>
    <font>
      <b/>
      <i/>
      <sz val="10"/>
      <color indexed="8"/>
      <name val="Calibri"/>
      <family val="2"/>
      <scheme val="minor"/>
    </font>
    <font>
      <b/>
      <sz val="10"/>
      <color rgb="FF000000"/>
      <name val="Calibri"/>
      <family val="2"/>
      <scheme val="minor"/>
    </font>
    <font>
      <sz val="10"/>
      <color rgb="FF000000"/>
      <name val="Calibri"/>
      <family val="2"/>
      <scheme val="minor"/>
    </font>
    <font>
      <i/>
      <sz val="10"/>
      <color indexed="8"/>
      <name val="Calibri"/>
      <family val="2"/>
      <scheme val="minor"/>
    </font>
    <font>
      <i/>
      <sz val="10"/>
      <color rgb="FF00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5"/>
        <bgColor indexed="64"/>
      </patternFill>
    </fill>
    <fill>
      <patternFill patternType="solid">
        <fgColor rgb="FFFFFF00"/>
        <bgColor indexed="64"/>
      </patternFill>
    </fill>
    <fill>
      <patternFill patternType="solid">
        <fgColor rgb="FF0070C0"/>
        <bgColor indexed="64"/>
      </patternFill>
    </fill>
    <fill>
      <patternFill patternType="solid">
        <fgColor rgb="FF7030A0"/>
        <bgColor indexed="64"/>
      </patternFill>
    </fill>
    <fill>
      <patternFill patternType="solid">
        <fgColor theme="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43" fontId="1" fillId="0" borderId="0" applyFill="0" applyBorder="0" applyAlignment="0" applyProtection="0"/>
    <xf numFmtId="9" fontId="1" fillId="0" borderId="0" applyFill="0" applyBorder="0" applyAlignment="0" applyProtection="0"/>
    <xf numFmtId="165" fontId="2" fillId="0" borderId="0"/>
  </cellStyleXfs>
  <cellXfs count="79">
    <xf numFmtId="0" fontId="0" fillId="0" borderId="0" xfId="0"/>
    <xf numFmtId="0" fontId="0" fillId="0" borderId="0" xfId="0" applyAlignment="1">
      <alignment horizontal="left" vertical="top"/>
    </xf>
    <xf numFmtId="43" fontId="1" fillId="0" borderId="1" xfId="2" applyBorder="1" applyAlignment="1">
      <alignment horizontal="left" vertical="top"/>
    </xf>
    <xf numFmtId="164" fontId="0" fillId="0" borderId="1" xfId="0" applyNumberFormat="1" applyFont="1" applyBorder="1" applyAlignment="1">
      <alignment horizontal="left" vertical="top"/>
    </xf>
    <xf numFmtId="0" fontId="4" fillId="0" borderId="1" xfId="0" applyFont="1" applyBorder="1" applyAlignment="1">
      <alignment horizontal="left" vertical="top"/>
    </xf>
    <xf numFmtId="166" fontId="4" fillId="0" borderId="1" xfId="0" applyNumberFormat="1" applyFont="1" applyBorder="1" applyAlignment="1">
      <alignment horizontal="left" vertical="top"/>
    </xf>
    <xf numFmtId="164" fontId="4" fillId="0" borderId="1" xfId="0" applyNumberFormat="1" applyFont="1" applyBorder="1" applyAlignment="1">
      <alignment horizontal="left" vertical="top"/>
    </xf>
    <xf numFmtId="0" fontId="10" fillId="0" borderId="0" xfId="1" applyFont="1" applyFill="1" applyBorder="1" applyAlignment="1">
      <alignment horizontal="left" vertical="top" wrapText="1"/>
    </xf>
    <xf numFmtId="0" fontId="11" fillId="2" borderId="1" xfId="1" applyFont="1" applyFill="1" applyBorder="1" applyAlignment="1">
      <alignment horizontal="left" vertical="top" wrapText="1"/>
    </xf>
    <xf numFmtId="166" fontId="11" fillId="2" borderId="1" xfId="1" applyNumberFormat="1" applyFont="1" applyFill="1" applyBorder="1" applyAlignment="1">
      <alignment horizontal="left" vertical="top" wrapText="1"/>
    </xf>
    <xf numFmtId="0" fontId="11" fillId="0" borderId="1" xfId="1" applyFont="1" applyFill="1" applyBorder="1" applyAlignment="1">
      <alignment horizontal="left" vertical="top" wrapText="1"/>
    </xf>
    <xf numFmtId="44" fontId="12" fillId="0" borderId="1" xfId="4" applyNumberFormat="1" applyFont="1" applyBorder="1" applyAlignment="1" applyProtection="1">
      <alignment horizontal="left" vertical="top" wrapText="1"/>
    </xf>
    <xf numFmtId="0" fontId="10" fillId="0" borderId="1" xfId="0" applyFont="1" applyBorder="1" applyAlignment="1">
      <alignment horizontal="left" vertical="top" wrapText="1"/>
    </xf>
    <xf numFmtId="44" fontId="12" fillId="0" borderId="1" xfId="4" applyNumberFormat="1" applyFont="1" applyBorder="1" applyAlignment="1" applyProtection="1">
      <alignment horizontal="left" vertical="top" wrapText="1"/>
      <protection locked="0"/>
    </xf>
    <xf numFmtId="0" fontId="10" fillId="0" borderId="1" xfId="1" applyFont="1" applyFill="1" applyBorder="1" applyAlignment="1">
      <alignment horizontal="left" vertical="top" wrapText="1"/>
    </xf>
    <xf numFmtId="166" fontId="11" fillId="2" borderId="1" xfId="4" applyNumberFormat="1" applyFont="1" applyFill="1" applyBorder="1" applyAlignment="1" applyProtection="1">
      <alignment horizontal="left" vertical="top" wrapText="1"/>
    </xf>
    <xf numFmtId="4" fontId="11" fillId="0" borderId="0" xfId="1" applyNumberFormat="1" applyFont="1" applyFill="1" applyBorder="1" applyAlignment="1">
      <alignment horizontal="left" vertical="top" wrapText="1"/>
    </xf>
    <xf numFmtId="0" fontId="11" fillId="3" borderId="1" xfId="1" applyFont="1" applyFill="1" applyBorder="1" applyAlignment="1">
      <alignment horizontal="left" vertical="top" wrapText="1"/>
    </xf>
    <xf numFmtId="166" fontId="11" fillId="3" borderId="1" xfId="1" applyNumberFormat="1" applyFont="1" applyFill="1" applyBorder="1" applyAlignment="1">
      <alignment horizontal="left" vertical="top" wrapText="1"/>
    </xf>
    <xf numFmtId="166" fontId="10" fillId="0" borderId="1" xfId="4" applyNumberFormat="1" applyFont="1" applyFill="1" applyBorder="1" applyAlignment="1" applyProtection="1">
      <alignment horizontal="left" vertical="top" wrapText="1"/>
      <protection locked="0"/>
    </xf>
    <xf numFmtId="0" fontId="12" fillId="0" borderId="1" xfId="1" applyFont="1" applyFill="1" applyBorder="1" applyAlignment="1">
      <alignment horizontal="left" vertical="top" wrapText="1"/>
    </xf>
    <xf numFmtId="0" fontId="10" fillId="0" borderId="2" xfId="1" applyFont="1" applyFill="1" applyBorder="1" applyAlignment="1">
      <alignment vertical="top" wrapText="1"/>
    </xf>
    <xf numFmtId="166" fontId="10" fillId="0" borderId="2" xfId="4" applyNumberFormat="1" applyFont="1" applyFill="1" applyBorder="1" applyAlignment="1" applyProtection="1">
      <alignment vertical="top" wrapText="1"/>
      <protection locked="0"/>
    </xf>
    <xf numFmtId="0" fontId="10" fillId="0" borderId="3" xfId="1" applyFont="1" applyFill="1" applyBorder="1" applyAlignment="1">
      <alignment vertical="top" wrapText="1"/>
    </xf>
    <xf numFmtId="0" fontId="11" fillId="0" borderId="0" xfId="1" applyFont="1" applyFill="1" applyBorder="1" applyAlignment="1">
      <alignment horizontal="left" vertical="top" wrapText="1"/>
    </xf>
    <xf numFmtId="166" fontId="11" fillId="0" borderId="0" xfId="1" applyNumberFormat="1" applyFont="1" applyFill="1" applyBorder="1" applyAlignment="1">
      <alignment horizontal="left" vertical="top" wrapText="1"/>
    </xf>
    <xf numFmtId="0" fontId="13" fillId="0" borderId="1" xfId="1" applyFont="1" applyFill="1" applyBorder="1" applyAlignment="1">
      <alignment horizontal="left" vertical="top" wrapText="1"/>
    </xf>
    <xf numFmtId="166" fontId="13" fillId="0" borderId="1" xfId="1" applyNumberFormat="1" applyFont="1" applyFill="1" applyBorder="1" applyAlignment="1">
      <alignment horizontal="left" vertical="top" wrapText="1"/>
    </xf>
    <xf numFmtId="0" fontId="14" fillId="0" borderId="0" xfId="0" applyFont="1" applyBorder="1" applyAlignment="1">
      <alignment horizontal="left" vertical="top" wrapText="1"/>
    </xf>
    <xf numFmtId="0" fontId="11" fillId="4" borderId="1" xfId="1" applyFont="1" applyFill="1" applyBorder="1" applyAlignment="1">
      <alignment horizontal="left" vertical="top" wrapText="1"/>
    </xf>
    <xf numFmtId="166" fontId="11" fillId="4" borderId="1" xfId="1" applyNumberFormat="1" applyFont="1" applyFill="1" applyBorder="1" applyAlignment="1">
      <alignment horizontal="left" vertical="top" wrapText="1"/>
    </xf>
    <xf numFmtId="166" fontId="10" fillId="0" borderId="1" xfId="1" applyNumberFormat="1" applyFont="1" applyFill="1" applyBorder="1" applyAlignment="1" applyProtection="1">
      <alignment horizontal="left" vertical="top" wrapText="1"/>
      <protection locked="0"/>
    </xf>
    <xf numFmtId="0" fontId="11" fillId="5" borderId="1" xfId="1" applyFont="1" applyFill="1" applyBorder="1" applyAlignment="1">
      <alignment horizontal="left" vertical="top" wrapText="1"/>
    </xf>
    <xf numFmtId="166" fontId="11" fillId="5" borderId="1" xfId="1" applyNumberFormat="1" applyFont="1" applyFill="1" applyBorder="1" applyAlignment="1">
      <alignment horizontal="left" vertical="top" wrapText="1"/>
    </xf>
    <xf numFmtId="0" fontId="15" fillId="0" borderId="1" xfId="0" applyFont="1" applyBorder="1" applyAlignment="1">
      <alignment horizontal="left" vertical="top" wrapText="1"/>
    </xf>
    <xf numFmtId="166" fontId="10" fillId="0" borderId="1" xfId="1" applyNumberFormat="1" applyFont="1" applyFill="1" applyBorder="1" applyAlignment="1">
      <alignment horizontal="left" vertical="top" wrapText="1"/>
    </xf>
    <xf numFmtId="0" fontId="14" fillId="5" borderId="1" xfId="0" applyFont="1" applyFill="1" applyBorder="1" applyAlignment="1">
      <alignment horizontal="left" vertical="top" wrapText="1"/>
    </xf>
    <xf numFmtId="0" fontId="11" fillId="6" borderId="1" xfId="1" applyFont="1" applyFill="1" applyBorder="1" applyAlignment="1">
      <alignment horizontal="left" vertical="top" wrapText="1"/>
    </xf>
    <xf numFmtId="166" fontId="11" fillId="6" borderId="1" xfId="1" applyNumberFormat="1" applyFont="1" applyFill="1" applyBorder="1" applyAlignment="1">
      <alignment horizontal="left" vertical="top" wrapText="1"/>
    </xf>
    <xf numFmtId="166" fontId="10" fillId="0" borderId="1" xfId="4" applyNumberFormat="1" applyFont="1" applyFill="1" applyBorder="1" applyAlignment="1" applyProtection="1">
      <alignment horizontal="left" vertical="top" wrapText="1"/>
    </xf>
    <xf numFmtId="166" fontId="11" fillId="6" borderId="1" xfId="4" applyNumberFormat="1" applyFont="1" applyFill="1" applyBorder="1" applyAlignment="1" applyProtection="1">
      <alignment horizontal="left" vertical="top" wrapText="1"/>
    </xf>
    <xf numFmtId="0" fontId="11" fillId="7" borderId="1" xfId="1" applyFont="1" applyFill="1" applyBorder="1" applyAlignment="1">
      <alignment horizontal="left" vertical="top" wrapText="1"/>
    </xf>
    <xf numFmtId="166" fontId="11" fillId="7" borderId="1" xfId="1" applyNumberFormat="1" applyFont="1" applyFill="1" applyBorder="1" applyAlignment="1">
      <alignment horizontal="left" vertical="top" wrapText="1"/>
    </xf>
    <xf numFmtId="0" fontId="12" fillId="0" borderId="0" xfId="0" applyFont="1" applyAlignment="1">
      <alignment horizontal="left" vertical="top" wrapText="1"/>
    </xf>
    <xf numFmtId="0" fontId="11" fillId="0" borderId="1" xfId="0" applyFont="1" applyBorder="1" applyAlignment="1">
      <alignment horizontal="left" vertical="top" wrapText="1"/>
    </xf>
    <xf numFmtId="0" fontId="10" fillId="0" borderId="2" xfId="0" applyFont="1" applyBorder="1" applyAlignment="1">
      <alignment horizontal="left" vertical="top" wrapText="1"/>
    </xf>
    <xf numFmtId="166" fontId="11" fillId="7" borderId="1" xfId="4" applyNumberFormat="1" applyFont="1" applyFill="1" applyBorder="1" applyAlignment="1" applyProtection="1">
      <alignment horizontal="left" vertical="top" wrapText="1"/>
    </xf>
    <xf numFmtId="0" fontId="11" fillId="8" borderId="1" xfId="1" applyFont="1" applyFill="1" applyBorder="1" applyAlignment="1">
      <alignment horizontal="left" vertical="top" wrapText="1"/>
    </xf>
    <xf numFmtId="166" fontId="11" fillId="8" borderId="1" xfId="1" applyNumberFormat="1" applyFont="1" applyFill="1" applyBorder="1" applyAlignment="1">
      <alignment horizontal="left" vertical="top" wrapText="1"/>
    </xf>
    <xf numFmtId="166" fontId="11" fillId="0" borderId="1" xfId="4" applyNumberFormat="1" applyFont="1" applyFill="1" applyBorder="1" applyAlignment="1" applyProtection="1">
      <alignment horizontal="left" vertical="top" wrapText="1"/>
    </xf>
    <xf numFmtId="166" fontId="11" fillId="8" borderId="1" xfId="4" applyNumberFormat="1" applyFont="1" applyFill="1" applyBorder="1" applyAlignment="1" applyProtection="1">
      <alignment horizontal="left" vertical="top" wrapText="1"/>
    </xf>
    <xf numFmtId="165" fontId="10" fillId="0" borderId="0" xfId="4" applyFont="1" applyFill="1" applyBorder="1" applyAlignment="1" applyProtection="1">
      <alignment horizontal="left" vertical="top" wrapText="1"/>
    </xf>
    <xf numFmtId="166" fontId="10" fillId="0" borderId="0" xfId="1" applyNumberFormat="1" applyFont="1" applyFill="1" applyBorder="1" applyAlignment="1">
      <alignment horizontal="left" vertical="top" wrapText="1"/>
    </xf>
    <xf numFmtId="0" fontId="11" fillId="0" borderId="4" xfId="1" applyFont="1" applyFill="1" applyBorder="1" applyAlignment="1" applyProtection="1">
      <alignment vertical="top" wrapText="1"/>
      <protection locked="0"/>
    </xf>
    <xf numFmtId="44" fontId="12" fillId="0" borderId="1" xfId="4" applyNumberFormat="1" applyFont="1" applyFill="1" applyBorder="1" applyAlignment="1" applyProtection="1">
      <alignment horizontal="left" vertical="top" wrapText="1"/>
      <protection locked="0"/>
    </xf>
    <xf numFmtId="165" fontId="10" fillId="0" borderId="0" xfId="4" applyFont="1"/>
    <xf numFmtId="0" fontId="13" fillId="0" borderId="5" xfId="1" applyFont="1" applyFill="1" applyBorder="1" applyAlignment="1">
      <alignment vertical="top" wrapText="1"/>
    </xf>
    <xf numFmtId="0" fontId="16" fillId="0" borderId="1" xfId="1" applyFont="1" applyFill="1" applyBorder="1" applyAlignment="1">
      <alignment horizontal="left" vertical="top" wrapText="1"/>
    </xf>
    <xf numFmtId="166" fontId="16" fillId="0" borderId="1" xfId="4" applyNumberFormat="1" applyFont="1" applyFill="1" applyBorder="1" applyAlignment="1" applyProtection="1">
      <alignment horizontal="left" vertical="top" wrapText="1"/>
      <protection locked="0"/>
    </xf>
    <xf numFmtId="166" fontId="16" fillId="0" borderId="1" xfId="1" applyNumberFormat="1" applyFont="1" applyFill="1" applyBorder="1" applyAlignment="1">
      <alignment horizontal="left" vertical="top" wrapText="1"/>
    </xf>
    <xf numFmtId="0" fontId="17" fillId="0" borderId="1" xfId="0" applyFont="1" applyBorder="1" applyAlignment="1">
      <alignment horizontal="left" vertical="top" wrapText="1"/>
    </xf>
    <xf numFmtId="9" fontId="12" fillId="0" borderId="1" xfId="3" applyFont="1" applyFill="1" applyBorder="1" applyAlignment="1" applyProtection="1">
      <alignment horizontal="left" vertical="top" wrapText="1"/>
    </xf>
    <xf numFmtId="0" fontId="11" fillId="0" borderId="0" xfId="1" applyFont="1" applyFill="1" applyBorder="1" applyAlignment="1" applyProtection="1">
      <alignment horizontal="center" vertical="top" wrapText="1"/>
      <protection locked="0"/>
    </xf>
    <xf numFmtId="166" fontId="3" fillId="0" borderId="5" xfId="0" applyNumberFormat="1" applyFont="1" applyBorder="1" applyAlignment="1">
      <alignment horizontal="left" vertical="top"/>
    </xf>
    <xf numFmtId="166" fontId="3" fillId="0" borderId="7" xfId="0" applyNumberFormat="1" applyFont="1" applyBorder="1" applyAlignment="1">
      <alignment horizontal="left" vertical="top"/>
    </xf>
    <xf numFmtId="166" fontId="3" fillId="0" borderId="6" xfId="0" applyNumberFormat="1"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6"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14" fontId="0" fillId="0" borderId="5" xfId="0" applyNumberFormat="1" applyBorder="1" applyAlignment="1">
      <alignment horizontal="left" vertical="top"/>
    </xf>
    <xf numFmtId="14" fontId="0" fillId="0" borderId="6" xfId="0" applyNumberFormat="1"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166" fontId="4" fillId="0" borderId="5" xfId="0" applyNumberFormat="1" applyFont="1" applyBorder="1" applyAlignment="1">
      <alignment horizontal="left" vertical="top"/>
    </xf>
    <xf numFmtId="166" fontId="4" fillId="0" borderId="7" xfId="0" applyNumberFormat="1" applyFont="1" applyBorder="1" applyAlignment="1">
      <alignment horizontal="left" vertical="top"/>
    </xf>
    <xf numFmtId="166" fontId="4" fillId="0" borderId="6" xfId="0" applyNumberFormat="1" applyFont="1" applyBorder="1" applyAlignment="1">
      <alignment horizontal="left" vertical="top"/>
    </xf>
  </cellXfs>
  <cellStyles count="5">
    <cellStyle name="Excel Built-in Normal" xfId="1"/>
    <cellStyle name="Migliaia" xfId="2" builtinId="3"/>
    <cellStyle name="Normale" xfId="0" builtinId="0"/>
    <cellStyle name="Percentuale" xfId="3" builtinId="5"/>
    <cellStyle name="Valuta" xfId="4" builtin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87"/>
  <sheetViews>
    <sheetView tabSelected="1" topLeftCell="A25" zoomScale="115" zoomScaleNormal="115" workbookViewId="0">
      <selection sqref="A1:XFD1"/>
    </sheetView>
  </sheetViews>
  <sheetFormatPr defaultColWidth="13.5703125" defaultRowHeight="12.75"/>
  <cols>
    <col min="1" max="1" width="85.7109375" style="7" customWidth="1"/>
    <col min="2" max="2" width="13.85546875" style="52" customWidth="1"/>
    <col min="3" max="3" width="12.28515625" style="7" customWidth="1"/>
    <col min="4" max="16384" width="13.5703125" style="7"/>
  </cols>
  <sheetData>
    <row r="1" spans="1:2">
      <c r="A1" s="62" t="s">
        <v>87</v>
      </c>
      <c r="B1" s="62"/>
    </row>
    <row r="2" spans="1:2">
      <c r="A2" s="53"/>
      <c r="B2" s="53"/>
    </row>
    <row r="3" spans="1:2">
      <c r="A3" s="8" t="s">
        <v>7</v>
      </c>
      <c r="B3" s="9" t="s">
        <v>0</v>
      </c>
    </row>
    <row r="4" spans="1:2" ht="25.5">
      <c r="A4" s="10" t="s">
        <v>35</v>
      </c>
      <c r="B4" s="11">
        <v>21907</v>
      </c>
    </row>
    <row r="5" spans="1:2" ht="38.25">
      <c r="A5" s="10" t="s">
        <v>36</v>
      </c>
      <c r="B5" s="11">
        <v>0</v>
      </c>
    </row>
    <row r="6" spans="1:2" ht="25.5">
      <c r="A6" s="10" t="s">
        <v>83</v>
      </c>
      <c r="B6" s="11">
        <v>0</v>
      </c>
    </row>
    <row r="7" spans="1:2" ht="25.5">
      <c r="A7" s="10" t="s">
        <v>84</v>
      </c>
      <c r="B7" s="11">
        <v>405.6</v>
      </c>
    </row>
    <row r="8" spans="1:2" ht="51">
      <c r="A8" s="12" t="s">
        <v>82</v>
      </c>
      <c r="B8" s="13">
        <v>0</v>
      </c>
    </row>
    <row r="9" spans="1:2" ht="25.5">
      <c r="A9" s="12" t="s">
        <v>37</v>
      </c>
      <c r="B9" s="13"/>
    </row>
    <row r="10" spans="1:2" ht="38.25">
      <c r="A10" s="14" t="s">
        <v>38</v>
      </c>
      <c r="B10" s="11">
        <v>0</v>
      </c>
    </row>
    <row r="11" spans="1:2" ht="51">
      <c r="A11" s="10" t="s">
        <v>39</v>
      </c>
      <c r="B11" s="11">
        <v>0</v>
      </c>
    </row>
    <row r="12" spans="1:2" ht="25.5">
      <c r="A12" s="10" t="s">
        <v>40</v>
      </c>
      <c r="B12" s="11">
        <v>0</v>
      </c>
    </row>
    <row r="13" spans="1:2" ht="25.5">
      <c r="A13" s="14" t="s">
        <v>41</v>
      </c>
      <c r="B13" s="11">
        <v>0</v>
      </c>
    </row>
    <row r="14" spans="1:2" ht="63.75">
      <c r="A14" s="12" t="s">
        <v>42</v>
      </c>
      <c r="B14" s="11">
        <v>0</v>
      </c>
    </row>
    <row r="15" spans="1:2" ht="25.5">
      <c r="A15" s="14" t="s">
        <v>43</v>
      </c>
      <c r="B15" s="13">
        <v>0</v>
      </c>
    </row>
    <row r="16" spans="1:2" ht="15.95" customHeight="1">
      <c r="A16" s="14" t="s">
        <v>44</v>
      </c>
      <c r="B16" s="13">
        <v>0</v>
      </c>
    </row>
    <row r="17" spans="1:4" ht="25.5">
      <c r="A17" s="14" t="s">
        <v>45</v>
      </c>
      <c r="B17" s="13">
        <v>0</v>
      </c>
    </row>
    <row r="18" spans="1:4">
      <c r="A18" s="8" t="s">
        <v>8</v>
      </c>
      <c r="B18" s="15">
        <f>SUM(B4:B13)-B14-B15-B16-B17</f>
        <v>22312.6</v>
      </c>
      <c r="C18" s="16"/>
    </row>
    <row r="19" spans="1:4">
      <c r="B19" s="7"/>
      <c r="C19" s="16"/>
    </row>
    <row r="20" spans="1:4">
      <c r="A20" s="17" t="s">
        <v>12</v>
      </c>
      <c r="B20" s="18" t="s">
        <v>0</v>
      </c>
    </row>
    <row r="21" spans="1:4" ht="38.25">
      <c r="A21" s="14" t="s">
        <v>46</v>
      </c>
      <c r="B21" s="19">
        <v>0</v>
      </c>
    </row>
    <row r="22" spans="1:4" ht="63.75">
      <c r="A22" s="20" t="s">
        <v>47</v>
      </c>
      <c r="B22" s="13">
        <v>0</v>
      </c>
    </row>
    <row r="23" spans="1:4" ht="38.25">
      <c r="A23" s="12" t="s">
        <v>48</v>
      </c>
      <c r="B23" s="19">
        <v>0</v>
      </c>
    </row>
    <row r="24" spans="1:4" ht="25.5">
      <c r="A24" s="14" t="s">
        <v>49</v>
      </c>
      <c r="B24" s="19">
        <v>0</v>
      </c>
    </row>
    <row r="25" spans="1:4" ht="25.5">
      <c r="A25" s="14" t="s">
        <v>50</v>
      </c>
      <c r="B25" s="19">
        <v>0</v>
      </c>
    </row>
    <row r="26" spans="1:4" ht="51">
      <c r="A26" s="14" t="s">
        <v>51</v>
      </c>
      <c r="B26" s="54">
        <v>0</v>
      </c>
      <c r="D26" s="55"/>
    </row>
    <row r="27" spans="1:4" ht="25.5">
      <c r="A27" s="21" t="s">
        <v>52</v>
      </c>
      <c r="B27" s="22">
        <v>0</v>
      </c>
      <c r="C27" s="23"/>
    </row>
    <row r="28" spans="1:4" ht="38.25">
      <c r="A28" s="14" t="s">
        <v>53</v>
      </c>
      <c r="B28" s="19">
        <v>0</v>
      </c>
    </row>
    <row r="29" spans="1:4">
      <c r="A29" s="17" t="s">
        <v>11</v>
      </c>
      <c r="B29" s="18">
        <f>SUM(B21:B28)</f>
        <v>0</v>
      </c>
    </row>
    <row r="30" spans="1:4">
      <c r="A30" s="24"/>
      <c r="B30" s="25"/>
    </row>
    <row r="31" spans="1:4">
      <c r="A31" s="26" t="s">
        <v>86</v>
      </c>
      <c r="B31" s="27" t="s">
        <v>0</v>
      </c>
    </row>
    <row r="32" spans="1:4" ht="25.5">
      <c r="A32" s="57" t="s">
        <v>33</v>
      </c>
      <c r="B32" s="59">
        <f>B18-B6-B7+B29</f>
        <v>21907</v>
      </c>
    </row>
    <row r="33" spans="1:2" ht="25.5">
      <c r="A33" s="60" t="s">
        <v>85</v>
      </c>
      <c r="B33" s="59">
        <f>'Calcolo limite'!B15</f>
        <v>0</v>
      </c>
    </row>
    <row r="34" spans="1:2">
      <c r="A34" s="28"/>
      <c r="B34" s="25"/>
    </row>
    <row r="35" spans="1:2">
      <c r="A35" s="29" t="s">
        <v>9</v>
      </c>
      <c r="B35" s="30" t="s">
        <v>0</v>
      </c>
    </row>
    <row r="36" spans="1:2" ht="38.25">
      <c r="A36" s="14" t="s">
        <v>54</v>
      </c>
      <c r="B36" s="19">
        <v>0</v>
      </c>
    </row>
    <row r="37" spans="1:2" ht="25.5">
      <c r="A37" s="14" t="s">
        <v>55</v>
      </c>
      <c r="B37" s="31">
        <v>0</v>
      </c>
    </row>
    <row r="38" spans="1:2" ht="25.5">
      <c r="A38" s="14" t="s">
        <v>56</v>
      </c>
      <c r="B38" s="19">
        <v>0</v>
      </c>
    </row>
    <row r="39" spans="1:2">
      <c r="A39" s="14" t="s">
        <v>57</v>
      </c>
      <c r="B39" s="31">
        <v>0</v>
      </c>
    </row>
    <row r="40" spans="1:2" ht="25.5">
      <c r="A40" s="14" t="s">
        <v>58</v>
      </c>
      <c r="B40" s="19">
        <v>0</v>
      </c>
    </row>
    <row r="41" spans="1:2" ht="25.5">
      <c r="A41" s="14" t="s">
        <v>59</v>
      </c>
      <c r="B41" s="31">
        <v>0</v>
      </c>
    </row>
    <row r="42" spans="1:2" ht="25.5">
      <c r="A42" s="14" t="s">
        <v>60</v>
      </c>
      <c r="B42" s="19">
        <v>0</v>
      </c>
    </row>
    <row r="43" spans="1:2">
      <c r="A43" s="29" t="s">
        <v>10</v>
      </c>
      <c r="B43" s="30">
        <f>SUM(B36:B42)</f>
        <v>0</v>
      </c>
    </row>
    <row r="45" spans="1:2">
      <c r="A45" s="32" t="s">
        <v>17</v>
      </c>
      <c r="B45" s="33" t="s">
        <v>0</v>
      </c>
    </row>
    <row r="46" spans="1:2">
      <c r="A46" s="34" t="s">
        <v>13</v>
      </c>
      <c r="B46" s="35">
        <f>B18+B29-B33</f>
        <v>22312.6</v>
      </c>
    </row>
    <row r="47" spans="1:2">
      <c r="A47" s="34" t="s">
        <v>10</v>
      </c>
      <c r="B47" s="35">
        <f>B43</f>
        <v>0</v>
      </c>
    </row>
    <row r="48" spans="1:2">
      <c r="A48" s="36" t="s">
        <v>6</v>
      </c>
      <c r="B48" s="33">
        <f>SUM(B46:B47)</f>
        <v>22312.6</v>
      </c>
    </row>
    <row r="50" spans="1:3">
      <c r="A50" s="37" t="s">
        <v>14</v>
      </c>
      <c r="B50" s="38" t="s">
        <v>0</v>
      </c>
    </row>
    <row r="51" spans="1:3">
      <c r="A51" s="14" t="s">
        <v>61</v>
      </c>
      <c r="B51" s="31">
        <v>11610.664760820002</v>
      </c>
    </row>
    <row r="52" spans="1:3">
      <c r="A52" s="14" t="s">
        <v>62</v>
      </c>
      <c r="B52" s="31">
        <v>1094.52</v>
      </c>
    </row>
    <row r="53" spans="1:3" ht="25.5">
      <c r="A53" s="14" t="s">
        <v>63</v>
      </c>
      <c r="B53" s="39">
        <v>0</v>
      </c>
    </row>
    <row r="54" spans="1:3" ht="25.5">
      <c r="A54" s="14" t="s">
        <v>64</v>
      </c>
      <c r="B54" s="39">
        <v>0</v>
      </c>
    </row>
    <row r="55" spans="1:3">
      <c r="A55" s="37" t="s">
        <v>15</v>
      </c>
      <c r="B55" s="40">
        <f>SUM(B51:B54)</f>
        <v>12705.184760820002</v>
      </c>
    </row>
    <row r="57" spans="1:3">
      <c r="A57" s="41" t="s">
        <v>1</v>
      </c>
      <c r="B57" s="42" t="s">
        <v>0</v>
      </c>
    </row>
    <row r="58" spans="1:3">
      <c r="A58" s="12" t="s">
        <v>65</v>
      </c>
      <c r="B58" s="19">
        <v>6457.42</v>
      </c>
    </row>
    <row r="59" spans="1:3">
      <c r="A59" s="12" t="s">
        <v>66</v>
      </c>
      <c r="B59" s="19">
        <v>0</v>
      </c>
      <c r="C59" s="43"/>
    </row>
    <row r="60" spans="1:3">
      <c r="A60" s="12" t="s">
        <v>67</v>
      </c>
      <c r="B60" s="19">
        <v>0</v>
      </c>
      <c r="C60" s="43"/>
    </row>
    <row r="61" spans="1:3">
      <c r="A61" s="12" t="s">
        <v>68</v>
      </c>
      <c r="B61" s="19">
        <v>0</v>
      </c>
      <c r="C61" s="43"/>
    </row>
    <row r="62" spans="1:3">
      <c r="A62" s="12" t="s">
        <v>69</v>
      </c>
      <c r="B62" s="19">
        <v>150</v>
      </c>
      <c r="C62" s="43"/>
    </row>
    <row r="63" spans="1:3">
      <c r="A63" s="44" t="s">
        <v>70</v>
      </c>
      <c r="B63" s="19">
        <v>0</v>
      </c>
      <c r="C63" s="43"/>
    </row>
    <row r="64" spans="1:3">
      <c r="A64" s="44" t="s">
        <v>71</v>
      </c>
      <c r="B64" s="19">
        <v>0</v>
      </c>
      <c r="C64" s="43"/>
    </row>
    <row r="65" spans="1:3">
      <c r="A65" s="44" t="s">
        <v>72</v>
      </c>
      <c r="B65" s="19">
        <v>0</v>
      </c>
      <c r="C65" s="43"/>
    </row>
    <row r="66" spans="1:3" ht="25.5">
      <c r="A66" s="44" t="s">
        <v>73</v>
      </c>
      <c r="B66" s="19">
        <v>3000</v>
      </c>
      <c r="C66" s="43"/>
    </row>
    <row r="67" spans="1:3" ht="38.25">
      <c r="A67" s="44" t="s">
        <v>74</v>
      </c>
      <c r="B67" s="19">
        <v>0</v>
      </c>
      <c r="C67" s="43"/>
    </row>
    <row r="68" spans="1:3">
      <c r="A68" s="44" t="s">
        <v>75</v>
      </c>
      <c r="B68" s="19">
        <v>0</v>
      </c>
      <c r="C68" s="43"/>
    </row>
    <row r="69" spans="1:3">
      <c r="A69" s="45" t="s">
        <v>76</v>
      </c>
      <c r="B69" s="39">
        <f>B22</f>
        <v>0</v>
      </c>
      <c r="C69" s="43"/>
    </row>
    <row r="70" spans="1:3">
      <c r="A70" s="45" t="s">
        <v>77</v>
      </c>
      <c r="B70" s="39">
        <v>0</v>
      </c>
      <c r="C70" s="43"/>
    </row>
    <row r="71" spans="1:3">
      <c r="A71" s="45" t="s">
        <v>78</v>
      </c>
      <c r="B71" s="39">
        <v>0</v>
      </c>
      <c r="C71" s="43"/>
    </row>
    <row r="72" spans="1:3">
      <c r="A72" s="45" t="s">
        <v>79</v>
      </c>
      <c r="B72" s="39">
        <v>0</v>
      </c>
      <c r="C72" s="43"/>
    </row>
    <row r="73" spans="1:3">
      <c r="A73" s="14" t="s">
        <v>80</v>
      </c>
      <c r="B73" s="39">
        <v>0</v>
      </c>
      <c r="C73" s="43"/>
    </row>
    <row r="74" spans="1:3" ht="25.5">
      <c r="A74" s="14" t="s">
        <v>81</v>
      </c>
      <c r="B74" s="39">
        <v>0</v>
      </c>
      <c r="C74" s="43"/>
    </row>
    <row r="75" spans="1:3">
      <c r="A75" s="41" t="s">
        <v>16</v>
      </c>
      <c r="B75" s="46">
        <f>SUM(B58:B74)</f>
        <v>9607.42</v>
      </c>
    </row>
    <row r="77" spans="1:3" ht="25.5">
      <c r="A77" s="14" t="s">
        <v>22</v>
      </c>
      <c r="B77" s="61" t="e">
        <f>SUM(B58:B68)/((B21+B23+B26+B27+B28+B36+B37+B40+B41))</f>
        <v>#DIV/0!</v>
      </c>
    </row>
    <row r="78" spans="1:3">
      <c r="A78" s="14" t="s">
        <v>23</v>
      </c>
      <c r="B78" s="61" t="e">
        <f>B59/((B21+B23+B26+B27+B28+B36+B37+B40+B41))</f>
        <v>#DIV/0!</v>
      </c>
    </row>
    <row r="80" spans="1:3">
      <c r="A80" s="47" t="s">
        <v>2</v>
      </c>
      <c r="B80" s="48" t="s">
        <v>0</v>
      </c>
    </row>
    <row r="81" spans="1:3">
      <c r="A81" s="10" t="s">
        <v>6</v>
      </c>
      <c r="B81" s="49">
        <f>B48</f>
        <v>22312.6</v>
      </c>
    </row>
    <row r="82" spans="1:3">
      <c r="A82" s="10" t="s">
        <v>3</v>
      </c>
      <c r="B82" s="49">
        <f>B55+B75</f>
        <v>22312.604760820002</v>
      </c>
    </row>
    <row r="83" spans="1:3">
      <c r="A83" s="47" t="s">
        <v>4</v>
      </c>
      <c r="B83" s="50">
        <f>B81-B82</f>
        <v>-4.7608200038666837E-3</v>
      </c>
    </row>
    <row r="85" spans="1:3">
      <c r="A85" s="56" t="s">
        <v>5</v>
      </c>
      <c r="B85" s="27" t="s">
        <v>0</v>
      </c>
    </row>
    <row r="86" spans="1:3">
      <c r="A86" s="57" t="s">
        <v>21</v>
      </c>
      <c r="B86" s="58">
        <v>0</v>
      </c>
      <c r="C86" s="51"/>
    </row>
    <row r="87" spans="1:3">
      <c r="A87" s="57" t="s">
        <v>34</v>
      </c>
      <c r="B87" s="58">
        <v>0</v>
      </c>
    </row>
  </sheetData>
  <mergeCells count="1">
    <mergeCell ref="A1:B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E15"/>
  <sheetViews>
    <sheetView workbookViewId="0">
      <selection activeCell="I20" sqref="I20"/>
    </sheetView>
  </sheetViews>
  <sheetFormatPr defaultColWidth="8.7109375" defaultRowHeight="12.75"/>
  <cols>
    <col min="1" max="1" width="33.140625" style="1" bestFit="1" customWidth="1"/>
    <col min="2" max="2" width="14.85546875" style="1" bestFit="1" customWidth="1"/>
    <col min="3" max="3" width="12.7109375" style="1" bestFit="1" customWidth="1"/>
    <col min="4" max="4" width="12.42578125" style="1" customWidth="1"/>
    <col min="5" max="5" width="14.85546875" style="1" bestFit="1" customWidth="1"/>
    <col min="6" max="16384" width="8.7109375" style="1"/>
  </cols>
  <sheetData>
    <row r="1" spans="1:5">
      <c r="A1" s="66" t="s">
        <v>29</v>
      </c>
      <c r="B1" s="66"/>
      <c r="C1" s="66"/>
      <c r="D1" s="66"/>
      <c r="E1" s="66"/>
    </row>
    <row r="2" spans="1:5">
      <c r="A2" s="70" t="s">
        <v>24</v>
      </c>
      <c r="B2" s="71"/>
      <c r="C2" s="2">
        <v>21907</v>
      </c>
      <c r="D2" s="2">
        <v>0</v>
      </c>
      <c r="E2" s="3">
        <f>C2+D2</f>
        <v>21907</v>
      </c>
    </row>
    <row r="3" spans="1:5">
      <c r="A3" s="72" t="s">
        <v>30</v>
      </c>
      <c r="B3" s="73"/>
      <c r="C3" s="2">
        <v>0</v>
      </c>
      <c r="D3" s="2">
        <v>0</v>
      </c>
      <c r="E3" s="3">
        <f>C3+D3</f>
        <v>0</v>
      </c>
    </row>
    <row r="4" spans="1:5">
      <c r="A4" s="74" t="s">
        <v>27</v>
      </c>
      <c r="B4" s="75"/>
      <c r="C4" s="2">
        <v>0</v>
      </c>
      <c r="D4" s="2">
        <v>0</v>
      </c>
      <c r="E4" s="3">
        <f>C4+D4</f>
        <v>0</v>
      </c>
    </row>
    <row r="5" spans="1:5">
      <c r="A5" s="74" t="s">
        <v>26</v>
      </c>
      <c r="B5" s="75"/>
      <c r="C5" s="2">
        <v>0</v>
      </c>
      <c r="D5" s="2">
        <v>0</v>
      </c>
      <c r="E5" s="3">
        <f>C5+D5</f>
        <v>0</v>
      </c>
    </row>
    <row r="6" spans="1:5">
      <c r="A6" s="76" t="s">
        <v>28</v>
      </c>
      <c r="B6" s="77"/>
      <c r="C6" s="77"/>
      <c r="D6" s="78"/>
      <c r="E6" s="6">
        <f>SUM(E2:E5)</f>
        <v>21907</v>
      </c>
    </row>
    <row r="8" spans="1:5">
      <c r="A8" s="66" t="s">
        <v>20</v>
      </c>
      <c r="B8" s="66"/>
      <c r="C8" s="66"/>
      <c r="D8" s="66"/>
      <c r="E8" s="66"/>
    </row>
    <row r="9" spans="1:5">
      <c r="A9" s="70" t="s">
        <v>24</v>
      </c>
      <c r="B9" s="71"/>
      <c r="C9" s="2">
        <f>'Fondo 2018'!B32</f>
        <v>21907</v>
      </c>
      <c r="D9" s="2">
        <v>0</v>
      </c>
      <c r="E9" s="3">
        <f>C9+D9</f>
        <v>21907</v>
      </c>
    </row>
    <row r="10" spans="1:5">
      <c r="A10" s="72" t="s">
        <v>25</v>
      </c>
      <c r="B10" s="73"/>
      <c r="C10" s="2">
        <v>0</v>
      </c>
      <c r="D10" s="2"/>
      <c r="E10" s="3">
        <f>C10+D10</f>
        <v>0</v>
      </c>
    </row>
    <row r="11" spans="1:5">
      <c r="A11" s="74" t="s">
        <v>27</v>
      </c>
      <c r="B11" s="75"/>
      <c r="C11" s="2">
        <v>0</v>
      </c>
      <c r="D11" s="2">
        <v>0</v>
      </c>
      <c r="E11" s="3">
        <f>C11+D11</f>
        <v>0</v>
      </c>
    </row>
    <row r="12" spans="1:5">
      <c r="A12" s="74" t="s">
        <v>26</v>
      </c>
      <c r="B12" s="75"/>
      <c r="C12" s="2">
        <v>0</v>
      </c>
      <c r="D12" s="2">
        <v>0</v>
      </c>
      <c r="E12" s="3">
        <f>C12+D12</f>
        <v>0</v>
      </c>
    </row>
    <row r="13" spans="1:5">
      <c r="A13" s="76" t="s">
        <v>31</v>
      </c>
      <c r="B13" s="77"/>
      <c r="C13" s="77"/>
      <c r="D13" s="78"/>
      <c r="E13" s="6">
        <f>SUM(E9:E12)</f>
        <v>21907</v>
      </c>
    </row>
    <row r="14" spans="1:5">
      <c r="A14" s="4" t="s">
        <v>19</v>
      </c>
      <c r="B14" s="4" t="s">
        <v>18</v>
      </c>
      <c r="C14" s="67" t="s">
        <v>32</v>
      </c>
      <c r="D14" s="68"/>
      <c r="E14" s="69"/>
    </row>
    <row r="15" spans="1:5">
      <c r="A15" s="5">
        <f>E9</f>
        <v>21907</v>
      </c>
      <c r="B15" s="5">
        <f>IF((E13&gt;E6),(E13-E6),0)</f>
        <v>0</v>
      </c>
      <c r="C15" s="63">
        <f>A15-B15</f>
        <v>21907</v>
      </c>
      <c r="D15" s="64"/>
      <c r="E15" s="65"/>
    </row>
  </sheetData>
  <mergeCells count="14">
    <mergeCell ref="C15:E15"/>
    <mergeCell ref="A1:E1"/>
    <mergeCell ref="A8:E8"/>
    <mergeCell ref="C14:E14"/>
    <mergeCell ref="A2:B2"/>
    <mergeCell ref="A3:B3"/>
    <mergeCell ref="A4:B4"/>
    <mergeCell ref="A6:D6"/>
    <mergeCell ref="A5:B5"/>
    <mergeCell ref="A9:B9"/>
    <mergeCell ref="A10:B10"/>
    <mergeCell ref="A11:B11"/>
    <mergeCell ref="A12:B12"/>
    <mergeCell ref="A13:D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Fondo 2018</vt:lpstr>
      <vt:lpstr>Calcolo limite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2018-07-20T16:33:39Z</cp:lastPrinted>
  <dcterms:created xsi:type="dcterms:W3CDTF">2016-01-27T18:04:16Z</dcterms:created>
  <dcterms:modified xsi:type="dcterms:W3CDTF">2018-12-04T15:35:07Z</dcterms:modified>
</cp:coreProperties>
</file>